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2120" windowHeight="8445" activeTab="0"/>
  </bookViews>
  <sheets>
    <sheet name="หมายเหตุประกอบงบ" sheetId="1" r:id="rId1"/>
    <sheet name="งบเงินสะสม" sheetId="2" r:id="rId2"/>
    <sheet name="งบเงินสะสม (2)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<sst xmlns="http://schemas.openxmlformats.org/spreadsheetml/2006/main" count="153" uniqueCount="113">
  <si>
    <t>หมายเหตุ  ประกอบงบแสดงฐานะการเงิน</t>
  </si>
  <si>
    <t xml:space="preserve">เงินสด เงินฝากธนาคารและเงินฝากคลัง  </t>
  </si>
  <si>
    <t>เงินสด</t>
  </si>
  <si>
    <t>เงินฝากธนาคาร</t>
  </si>
  <si>
    <t>เงินฝากคลังจังหวัด</t>
  </si>
  <si>
    <t>เงินรับฝาก</t>
  </si>
  <si>
    <t>เงินประกันสัญญา</t>
  </si>
  <si>
    <t>องค์การบริหารส่วนตำบลคูบัว</t>
  </si>
  <si>
    <t>หมวด/ประเภท</t>
  </si>
  <si>
    <t>จำนวนเงิน</t>
  </si>
  <si>
    <t>ก่อหนี้ผูกพัน</t>
  </si>
  <si>
    <t>ไม่ก่อหนี้ผูกพัน</t>
  </si>
  <si>
    <t>เบิกจ่าย</t>
  </si>
  <si>
    <t>แล้ว</t>
  </si>
  <si>
    <t>คงเหลือ</t>
  </si>
  <si>
    <t>หมายเหตุ</t>
  </si>
  <si>
    <t>งบเงินสะสม</t>
  </si>
  <si>
    <t>รับจริงสูงกว่าจ่ายจริง</t>
  </si>
  <si>
    <t>งบแสดงฐานะการเงิน</t>
  </si>
  <si>
    <t>หนี้สินและเงินสะสม</t>
  </si>
  <si>
    <t>ทรัพย์สิน</t>
  </si>
  <si>
    <t>ทุนทรัพย์สิน (หมายเหตุ1)</t>
  </si>
  <si>
    <t>เงินรับฝาก (หมายเหตุ 4)</t>
  </si>
  <si>
    <t>รายจ่ายค้างจ่าย (หมายเหตุ 5)</t>
  </si>
  <si>
    <t>เงินอุดหนุนเฉพาะกิจค้างจ่าย (หมายเหตุ 7)</t>
  </si>
  <si>
    <t>เงินสำรองรายรับ (หมายเหตุ 9)</t>
  </si>
  <si>
    <t>เงินสะสม (หมายเหตุ 10)</t>
  </si>
  <si>
    <t>ทรัพย์สินตามงบทรัพย์สิน (หมายเหตุ1)</t>
  </si>
  <si>
    <t>เงินสดเงินฝากธนาคารและเงินฝากคลัง (หมายเหตุ 2)</t>
  </si>
  <si>
    <t>รายได้ค้างรับ</t>
  </si>
  <si>
    <t>ลูกหนี้เงินยืมสะสม</t>
  </si>
  <si>
    <t>องค์การบริหารส่วนตำบลคูบัว อำเภอเมือง จังหวัดราชบุรี</t>
  </si>
  <si>
    <t xml:space="preserve"> (ลงชื่อ)..........................................</t>
  </si>
  <si>
    <t xml:space="preserve">            (นางสาวมะลิ  ดาเชิงเขา)</t>
  </si>
  <si>
    <t xml:space="preserve">                หัวหน้าส่วนการคลัง</t>
  </si>
  <si>
    <t>(ลงชื่อ).............................................</t>
  </si>
  <si>
    <t xml:space="preserve">          (นายคมสันต์  จันทร์รอด)</t>
  </si>
  <si>
    <t xml:space="preserve">        ปลัดองค์การบริหารส่วนตำบลคูบัว</t>
  </si>
  <si>
    <t>ณ วันที่  30  กันยายน  2548</t>
  </si>
  <si>
    <t xml:space="preserve">            (นายประยง  พิมเพราะ)</t>
  </si>
  <si>
    <t xml:space="preserve">       นายกองค์การบริหารส่วนตำบลคูบัว</t>
  </si>
  <si>
    <t>ธนาคารกรุงไทย-ออมทรัพย์เลขที่ 736-1-32860-1</t>
  </si>
  <si>
    <t>รายรับจริงสูงกว่ารายจ่ายจริงหลังหักเงินทุนสำรองเงินสะสม</t>
  </si>
  <si>
    <t>1 ลูกหนี้ค่าภาษี</t>
  </si>
  <si>
    <t>เงินทุนเศรษฐกิจชุมชน</t>
  </si>
  <si>
    <t>รายจ่ายค้างจ่าย (สิ้นปี)</t>
  </si>
  <si>
    <t>รายจ่ายค้างจ่าย (ต้นปี)</t>
  </si>
  <si>
    <t>2. ค่าที่ดินและสิ่งก่อสร้าง</t>
  </si>
  <si>
    <t>ธนาคารธ.ก.ส.-ออมทรัพย์ เลขที่ 01-043-2-23538-5</t>
  </si>
  <si>
    <t>ธนาคาร ธ.ก.ส.-ออมทรัพย์(เศรษฐกิจชุมชน)  01-043-2-34411-4</t>
  </si>
  <si>
    <t>(หมายเหตุ 4)</t>
  </si>
  <si>
    <t>1. ค่าใช้สอย</t>
  </si>
  <si>
    <t>เงินอุดหนุนเฉพาะกิจค้างจ่าย</t>
  </si>
  <si>
    <t>เงินสะสม  1  ตุลาคม  2554</t>
  </si>
  <si>
    <t xml:space="preserve">         ปรับปรุงบัญชีตั้งลูกหนี้ภาษีบำรุงท้องที่หักค่าใช้จ่ายและส่วนลด 11% ออก</t>
  </si>
  <si>
    <r>
      <t>หัก</t>
    </r>
    <r>
      <rPr>
        <sz val="16"/>
        <rFont val="TH SarabunPSK"/>
        <family val="2"/>
      </rPr>
      <t xml:space="preserve"> เงินทุนสำรองเงินสะสม 25%</t>
    </r>
  </si>
  <si>
    <r>
      <t>บวก</t>
    </r>
    <r>
      <rPr>
        <sz val="16"/>
        <rFont val="TH SarabunPSK"/>
        <family val="2"/>
      </rPr>
      <t xml:space="preserve"> รับคืนค่าไฟฟ้าปีงบประมาณ 2554</t>
    </r>
  </si>
  <si>
    <r>
      <t xml:space="preserve">หัก </t>
    </r>
    <r>
      <rPr>
        <sz val="16"/>
        <rFont val="TH SarabunPSK"/>
        <family val="2"/>
      </rPr>
      <t xml:space="preserve">  จ่ายขาดเงินสะสม</t>
    </r>
  </si>
  <si>
    <t>เงินสะสมยกไป 1  ตุลาคม 2555</t>
  </si>
  <si>
    <t xml:space="preserve">      รับคืนค่าตอบแทนผู้ดูแลเด็ก ปีงบประมาณ 2554</t>
  </si>
  <si>
    <t>รวมเงินสด เงินฝากธนาคารและเงินฝากคลัง</t>
  </si>
  <si>
    <r>
      <t>หมายเหตุ</t>
    </r>
    <r>
      <rPr>
        <sz val="16"/>
        <rFont val="TH SarabunPSK"/>
        <family val="2"/>
      </rPr>
      <t xml:space="preserve">  ประกอบงบแสดงฐานะการเงิน</t>
    </r>
  </si>
  <si>
    <t>รวมเงินรับฝาก</t>
  </si>
  <si>
    <t>รวมเงินอุดหนุนเฉพาะกิจค้างจ่าย</t>
  </si>
  <si>
    <t xml:space="preserve">                                                                </t>
  </si>
  <si>
    <t>2. เงินสะสมที่สามารถนำไปใช้ได้</t>
  </si>
  <si>
    <t>อำเภอเมืองราชบุรี  จังหวัดราชบุรี</t>
  </si>
  <si>
    <t>รายงานยอดเงินสะสมที่นำไปใช้ได้คงเหลือ ณ  วันที่  9 กรกฏาคม 2556</t>
  </si>
  <si>
    <t>บวก รับคืนเงินสะสมตั้งแต่ 1 ตุลาคม 2555- 9 กรกฏาคม 2556</t>
  </si>
  <si>
    <t>หัก   จ่ายขาดเงินสะสมตั้งแต่ 1 ตุลาคม 2555- 9 กรกฏาคม 2556</t>
  </si>
  <si>
    <t>คงเหลือเงินสะสมที่นำไปใช้ได้ ณ วันที่ 9 กรกฏาคม 2556</t>
  </si>
  <si>
    <t>(นางสาวกุลนิษฐ์  ดาเชิงเขา)</t>
  </si>
  <si>
    <t xml:space="preserve">      ผู้อำนวยการกองคลัง</t>
  </si>
  <si>
    <t>ผู้รายงาน</t>
  </si>
  <si>
    <t xml:space="preserve">      รับคืนเงินชดใช้ค่าใช้จ่ายเลือกตั้ง ปี 50</t>
  </si>
  <si>
    <t xml:space="preserve">      นักวิชาการเงินและบัญชี                  ผู้อำนวยการกองคลัง          ปลัดองค์การบริหารส่วนตำบลคูบัว      นายกองค์การบริหารส่วนตำบลคูบัว</t>
  </si>
  <si>
    <t>(นางประภาศรี  จิตต์อำนวยศักดา)        (นางสาวกุลนิษฐ์  ดาเชิงเขา)          (นายชัยวัฒน์  อิฏฐมนากูล)             (นายพจฐณศล  ธนิกกุล)</t>
  </si>
  <si>
    <t xml:space="preserve">            ผู้จัดทำ                                        ผู้ตรวจ                                 ผู้ตรวจสอบ                                 ทราบ</t>
  </si>
  <si>
    <t xml:space="preserve">     (หมายเหตุ 2)</t>
  </si>
  <si>
    <t xml:space="preserve">     (หมายเหตุ 3)</t>
  </si>
  <si>
    <t xml:space="preserve"> </t>
  </si>
  <si>
    <t xml:space="preserve">  เงินสะสมต่อไป</t>
  </si>
  <si>
    <t>ธนาคาร ธ.ก.ส.-ประจำ เลขที่ 30-043-4-10269-7</t>
  </si>
  <si>
    <t xml:space="preserve">               ผู้จัดทำ                                     ผู้ตรวจสอบ                              ผู้ตรวจทาน                                 ทราบ</t>
  </si>
  <si>
    <t>เงินอุดหนุนศูนย์จัดซื้อจัดจ้าง</t>
  </si>
  <si>
    <t>เงินชดใช้ค่าใช้จ่ายเลือกตั้งนายก</t>
  </si>
  <si>
    <t>ปีงบประมาณ 2557</t>
  </si>
  <si>
    <t>2.ค่าตอบแทน</t>
  </si>
  <si>
    <t>3. ค่าวัสดุ</t>
  </si>
  <si>
    <t>4. ค่าที่ดินและสิ่งก่อสร้าง</t>
  </si>
  <si>
    <t>1. ค่าตอบแทนใช้สอยวัสดุ</t>
  </si>
  <si>
    <t>จ่ายเดือน ต.ค.56</t>
  </si>
  <si>
    <t>จ่ายเดือน พ.ย.56</t>
  </si>
  <si>
    <t>จ่ายเดือน ม.ค.57</t>
  </si>
  <si>
    <t>จ่ายเดือน ก.พ.57</t>
  </si>
  <si>
    <t>จ่ายเดือน มี.ค.57</t>
  </si>
  <si>
    <t>จ่ายเดือน มิ.ย.57</t>
  </si>
  <si>
    <t>จ่ายเดือน ก.ค.57</t>
  </si>
  <si>
    <t>หมายเหตุ    รายจ่ายค้างจ่ายของปีงบประมาณ 2557 มียอดดคงเหลือค่าใช้สอย 74,519.00 บาทปิดเข้าบัญชี</t>
  </si>
  <si>
    <t xml:space="preserve">  (หมายเหตุ 5)</t>
  </si>
  <si>
    <t xml:space="preserve">     (หมายเหตุ 6)</t>
  </si>
  <si>
    <t>โครงการปรับหรือจัดให้มีสิ่งอำนวยความสะดวกสำหรับคนพิการ (ก)</t>
  </si>
  <si>
    <t xml:space="preserve">        หมายเหตุ 7</t>
  </si>
  <si>
    <t>ณ วันที่ 30 กันยายน  2557</t>
  </si>
  <si>
    <t>เงินสะสม  1  ตุลาคม  2556</t>
  </si>
  <si>
    <r>
      <t>บวก</t>
    </r>
    <r>
      <rPr>
        <sz val="16"/>
        <rFont val="TH SarabunPSK"/>
        <family val="2"/>
      </rPr>
      <t xml:space="preserve"> สำนักงานตรวจเงินแผ่นเรียกเงินคืนจ่ายไม่ถูกต้องปี 56</t>
    </r>
  </si>
  <si>
    <t xml:space="preserve">      รับคืนเงินอุดหนุนโครงการท่องเที่ยวราชบุรีปี 2556</t>
  </si>
  <si>
    <t xml:space="preserve">      รับคืนเงินเดือน</t>
  </si>
  <si>
    <t xml:space="preserve">      ปิดรายจ่ายค้างจ่ายปี 56 เข้าบัญชีเงินสะสม</t>
  </si>
  <si>
    <t xml:space="preserve">      ปิดรายจ่ายค้างจ่ายปี 57 เข้าบัญชีเงินสะสม</t>
  </si>
  <si>
    <t xml:space="preserve">      รับคืนเงินประจำตำแหน่ง</t>
  </si>
  <si>
    <t>เงินสะสมยกไป 1  ตุลาคม 2557</t>
  </si>
  <si>
    <t>เงินสะสม 30 กันยายน 2557  ประกอบด้วย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</si>
</sst>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</numFmts>
  <fonts count="52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4"/>
      <name val="Angsana New"/>
      <family val="1"/>
    </font>
    <font>
      <sz val="14"/>
      <name val="Arial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u val="singleAccounting"/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3"/>
      <name val="Arial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94" fontId="0" fillId="0" borderId="10" xfId="33" applyFont="1" applyBorder="1" applyAlignment="1">
      <alignment/>
    </xf>
    <xf numFmtId="19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94" fontId="0" fillId="0" borderId="0" xfId="33" applyFont="1" applyBorder="1" applyAlignment="1">
      <alignment/>
    </xf>
    <xf numFmtId="0" fontId="0" fillId="0" borderId="15" xfId="0" applyBorder="1" applyAlignment="1">
      <alignment/>
    </xf>
    <xf numFmtId="194" fontId="0" fillId="0" borderId="15" xfId="33" applyFont="1" applyBorder="1" applyAlignment="1">
      <alignment/>
    </xf>
    <xf numFmtId="194" fontId="0" fillId="0" borderId="14" xfId="33" applyFont="1" applyBorder="1" applyAlignment="1">
      <alignment/>
    </xf>
    <xf numFmtId="194" fontId="0" fillId="0" borderId="16" xfId="0" applyNumberFormat="1" applyBorder="1" applyAlignment="1">
      <alignment/>
    </xf>
    <xf numFmtId="194" fontId="1" fillId="0" borderId="0" xfId="0" applyNumberFormat="1" applyFont="1" applyAlignment="1">
      <alignment/>
    </xf>
    <xf numFmtId="194" fontId="4" fillId="0" borderId="0" xfId="33" applyFont="1" applyAlignment="1">
      <alignment/>
    </xf>
    <xf numFmtId="0" fontId="5" fillId="0" borderId="0" xfId="0" applyFont="1" applyAlignment="1">
      <alignment/>
    </xf>
    <xf numFmtId="43" fontId="1" fillId="0" borderId="0" xfId="0" applyNumberFormat="1" applyFont="1" applyAlignment="1">
      <alignment/>
    </xf>
    <xf numFmtId="194" fontId="4" fillId="0" borderId="0" xfId="33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194" fontId="0" fillId="0" borderId="0" xfId="33" applyFont="1" applyAlignment="1">
      <alignment horizontal="center"/>
    </xf>
    <xf numFmtId="194" fontId="0" fillId="0" borderId="0" xfId="0" applyNumberFormat="1" applyAlignment="1">
      <alignment/>
    </xf>
    <xf numFmtId="0" fontId="6" fillId="0" borderId="0" xfId="0" applyFont="1" applyAlignment="1">
      <alignment/>
    </xf>
    <xf numFmtId="194" fontId="6" fillId="0" borderId="0" xfId="33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94" fontId="8" fillId="0" borderId="0" xfId="33" applyFont="1" applyBorder="1" applyAlignment="1">
      <alignment/>
    </xf>
    <xf numFmtId="194" fontId="6" fillId="0" borderId="0" xfId="0" applyNumberFormat="1" applyFont="1" applyBorder="1" applyAlignment="1">
      <alignment/>
    </xf>
    <xf numFmtId="194" fontId="9" fillId="0" borderId="11" xfId="33" applyFont="1" applyBorder="1" applyAlignment="1">
      <alignment/>
    </xf>
    <xf numFmtId="194" fontId="9" fillId="0" borderId="17" xfId="33" applyFont="1" applyBorder="1" applyAlignment="1">
      <alignment/>
    </xf>
    <xf numFmtId="194" fontId="9" fillId="0" borderId="0" xfId="33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94" fontId="6" fillId="0" borderId="10" xfId="33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94" fontId="6" fillId="0" borderId="22" xfId="33" applyFont="1" applyBorder="1" applyAlignment="1">
      <alignment/>
    </xf>
    <xf numFmtId="194" fontId="6" fillId="0" borderId="22" xfId="0" applyNumberFormat="1" applyFont="1" applyBorder="1" applyAlignment="1">
      <alignment/>
    </xf>
    <xf numFmtId="194" fontId="6" fillId="0" borderId="13" xfId="33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3" xfId="0" applyFont="1" applyBorder="1" applyAlignment="1">
      <alignment/>
    </xf>
    <xf numFmtId="194" fontId="6" fillId="0" borderId="20" xfId="0" applyNumberFormat="1" applyFont="1" applyBorder="1" applyAlignment="1">
      <alignment/>
    </xf>
    <xf numFmtId="194" fontId="6" fillId="0" borderId="18" xfId="0" applyNumberFormat="1" applyFont="1" applyBorder="1" applyAlignment="1">
      <alignment/>
    </xf>
    <xf numFmtId="194" fontId="9" fillId="0" borderId="20" xfId="0" applyNumberFormat="1" applyFont="1" applyBorder="1" applyAlignment="1">
      <alignment/>
    </xf>
    <xf numFmtId="194" fontId="6" fillId="0" borderId="20" xfId="33" applyFont="1" applyBorder="1" applyAlignment="1">
      <alignment/>
    </xf>
    <xf numFmtId="0" fontId="11" fillId="0" borderId="13" xfId="0" applyFont="1" applyBorder="1" applyAlignment="1">
      <alignment/>
    </xf>
    <xf numFmtId="194" fontId="6" fillId="0" borderId="24" xfId="33" applyFont="1" applyBorder="1" applyAlignment="1">
      <alignment horizontal="center"/>
    </xf>
    <xf numFmtId="194" fontId="9" fillId="0" borderId="22" xfId="33" applyFont="1" applyBorder="1" applyAlignment="1">
      <alignment/>
    </xf>
    <xf numFmtId="4" fontId="6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4" fontId="6" fillId="0" borderId="22" xfId="0" applyNumberFormat="1" applyFont="1" applyBorder="1" applyAlignment="1">
      <alignment/>
    </xf>
    <xf numFmtId="194" fontId="9" fillId="0" borderId="20" xfId="33" applyFont="1" applyBorder="1" applyAlignment="1">
      <alignment/>
    </xf>
    <xf numFmtId="0" fontId="6" fillId="0" borderId="0" xfId="0" applyFont="1" applyBorder="1" applyAlignment="1">
      <alignment/>
    </xf>
    <xf numFmtId="194" fontId="6" fillId="0" borderId="0" xfId="33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94" fontId="6" fillId="0" borderId="0" xfId="33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194" fontId="6" fillId="0" borderId="0" xfId="33" applyFont="1" applyBorder="1" applyAlignment="1">
      <alignment vertical="center"/>
    </xf>
    <xf numFmtId="194" fontId="9" fillId="0" borderId="0" xfId="33" applyFont="1" applyBorder="1" applyAlignment="1">
      <alignment/>
    </xf>
    <xf numFmtId="4" fontId="6" fillId="0" borderId="0" xfId="0" applyNumberFormat="1" applyFont="1" applyBorder="1" applyAlignment="1">
      <alignment/>
    </xf>
    <xf numFmtId="194" fontId="9" fillId="0" borderId="0" xfId="0" applyNumberFormat="1" applyFont="1" applyBorder="1" applyAlignment="1">
      <alignment/>
    </xf>
    <xf numFmtId="194" fontId="6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94" fontId="9" fillId="0" borderId="0" xfId="33" applyFont="1" applyAlignment="1">
      <alignment horizontal="right"/>
    </xf>
    <xf numFmtId="194" fontId="13" fillId="0" borderId="0" xfId="33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194" fontId="6" fillId="0" borderId="10" xfId="33" applyFont="1" applyFill="1" applyBorder="1" applyAlignment="1">
      <alignment/>
    </xf>
    <xf numFmtId="194" fontId="9" fillId="0" borderId="11" xfId="33" applyFont="1" applyFill="1" applyBorder="1" applyAlignment="1">
      <alignment/>
    </xf>
    <xf numFmtId="43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194" fontId="9" fillId="0" borderId="0" xfId="33" applyFont="1" applyAlignment="1">
      <alignment horizontal="center"/>
    </xf>
    <xf numFmtId="194" fontId="6" fillId="0" borderId="0" xfId="33" applyFont="1" applyBorder="1" applyAlignment="1">
      <alignment/>
    </xf>
    <xf numFmtId="194" fontId="6" fillId="0" borderId="13" xfId="33" applyFont="1" applyBorder="1" applyAlignment="1">
      <alignment horizontal="center"/>
    </xf>
    <xf numFmtId="194" fontId="9" fillId="0" borderId="18" xfId="0" applyNumberFormat="1" applyFont="1" applyBorder="1" applyAlignment="1">
      <alignment horizontal="center"/>
    </xf>
    <xf numFmtId="194" fontId="17" fillId="0" borderId="20" xfId="0" applyNumberFormat="1" applyFont="1" applyBorder="1" applyAlignment="1">
      <alignment/>
    </xf>
    <xf numFmtId="43" fontId="9" fillId="0" borderId="22" xfId="0" applyNumberFormat="1" applyFont="1" applyBorder="1" applyAlignment="1">
      <alignment/>
    </xf>
    <xf numFmtId="194" fontId="8" fillId="0" borderId="0" xfId="33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94" fontId="6" fillId="0" borderId="19" xfId="33" applyFont="1" applyBorder="1" applyAlignment="1">
      <alignment horizontal="center" vertical="center"/>
    </xf>
    <xf numFmtId="194" fontId="6" fillId="0" borderId="21" xfId="33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zoomScalePageLayoutView="0" workbookViewId="0" topLeftCell="A1">
      <selection activeCell="C4" sqref="C4"/>
    </sheetView>
  </sheetViews>
  <sheetFormatPr defaultColWidth="9.140625" defaultRowHeight="24" customHeight="1"/>
  <cols>
    <col min="1" max="1" width="9.140625" style="24" customWidth="1"/>
    <col min="2" max="2" width="11.140625" style="24" customWidth="1"/>
    <col min="3" max="4" width="14.57421875" style="24" bestFit="1" customWidth="1"/>
    <col min="5" max="5" width="13.8515625" style="24" bestFit="1" customWidth="1"/>
    <col min="6" max="6" width="14.57421875" style="24" bestFit="1" customWidth="1"/>
    <col min="7" max="7" width="15.7109375" style="25" bestFit="1" customWidth="1"/>
    <col min="8" max="8" width="16.140625" style="1" bestFit="1" customWidth="1"/>
    <col min="9" max="13" width="9.140625" style="1" customWidth="1"/>
  </cols>
  <sheetData>
    <row r="1" ht="24" customHeight="1">
      <c r="A1" s="24" t="s">
        <v>0</v>
      </c>
    </row>
    <row r="2" spans="1:7" ht="24" customHeight="1">
      <c r="A2" s="24" t="s">
        <v>1</v>
      </c>
      <c r="G2" s="85" t="s">
        <v>78</v>
      </c>
    </row>
    <row r="4" spans="1:7" ht="24" customHeight="1">
      <c r="A4" s="24" t="s">
        <v>2</v>
      </c>
      <c r="G4" s="25">
        <v>0</v>
      </c>
    </row>
    <row r="5" ht="24" customHeight="1">
      <c r="A5" s="24" t="s">
        <v>3</v>
      </c>
    </row>
    <row r="6" spans="2:7" ht="24" customHeight="1">
      <c r="B6" s="24" t="s">
        <v>41</v>
      </c>
      <c r="G6" s="25">
        <v>8549443.34</v>
      </c>
    </row>
    <row r="7" spans="2:7" ht="24" customHeight="1">
      <c r="B7" s="24" t="s">
        <v>48</v>
      </c>
      <c r="G7" s="25">
        <v>38123959.27</v>
      </c>
    </row>
    <row r="8" spans="2:7" ht="24" customHeight="1">
      <c r="B8" s="24" t="s">
        <v>82</v>
      </c>
      <c r="G8" s="25">
        <v>3036680.65</v>
      </c>
    </row>
    <row r="9" spans="2:7" ht="24" customHeight="1">
      <c r="B9" s="24" t="s">
        <v>49</v>
      </c>
      <c r="G9" s="25">
        <v>863871.29</v>
      </c>
    </row>
    <row r="10" spans="1:7" ht="24" customHeight="1">
      <c r="A10" s="24" t="s">
        <v>4</v>
      </c>
      <c r="G10" s="35">
        <v>0</v>
      </c>
    </row>
    <row r="11" spans="1:7" ht="24" customHeight="1" thickBot="1">
      <c r="A11" s="33" t="s">
        <v>60</v>
      </c>
      <c r="G11" s="30">
        <f>SUM(G6:G10)</f>
        <v>50573954.55</v>
      </c>
    </row>
    <row r="12" ht="24" customHeight="1" thickTop="1"/>
    <row r="14" spans="1:6" ht="24" customHeight="1">
      <c r="A14" s="81" t="s">
        <v>83</v>
      </c>
      <c r="B14" s="81"/>
      <c r="C14" s="81"/>
      <c r="D14" s="81"/>
      <c r="E14" s="81"/>
      <c r="F14" s="81"/>
    </row>
    <row r="15" spans="1:5" ht="24" customHeight="1">
      <c r="A15" s="77"/>
      <c r="B15" s="75"/>
      <c r="C15" s="76"/>
      <c r="D15" s="76"/>
      <c r="E15" s="76"/>
    </row>
    <row r="16" spans="1:5" ht="24" customHeight="1">
      <c r="A16" s="78" t="s">
        <v>64</v>
      </c>
      <c r="B16" s="78"/>
      <c r="C16" s="78"/>
      <c r="D16" s="78"/>
      <c r="E16" s="78"/>
    </row>
    <row r="17" spans="1:7" s="16" customFormat="1" ht="24" customHeight="1">
      <c r="A17" s="79" t="s">
        <v>76</v>
      </c>
      <c r="B17" s="79"/>
      <c r="C17" s="79"/>
      <c r="D17" s="79"/>
      <c r="E17" s="79"/>
      <c r="F17" s="79"/>
      <c r="G17" s="25"/>
    </row>
    <row r="18" spans="1:7" s="16" customFormat="1" ht="24" customHeight="1">
      <c r="A18" s="79" t="s">
        <v>75</v>
      </c>
      <c r="B18" s="79"/>
      <c r="C18" s="79"/>
      <c r="D18" s="79"/>
      <c r="E18" s="79"/>
      <c r="F18" s="79"/>
      <c r="G18" s="25"/>
    </row>
    <row r="31" ht="24" customHeight="1">
      <c r="A31" s="24" t="s">
        <v>0</v>
      </c>
    </row>
    <row r="32" spans="1:7" ht="24" customHeight="1">
      <c r="A32" s="24" t="s">
        <v>5</v>
      </c>
      <c r="G32" s="85" t="s">
        <v>79</v>
      </c>
    </row>
    <row r="34" spans="2:7" ht="24" customHeight="1">
      <c r="B34" s="24" t="s">
        <v>44</v>
      </c>
      <c r="G34" s="25">
        <v>863871.29</v>
      </c>
    </row>
    <row r="35" spans="2:7" ht="24" customHeight="1">
      <c r="B35" s="24" t="s">
        <v>6</v>
      </c>
      <c r="G35" s="25">
        <v>256329</v>
      </c>
    </row>
    <row r="36" spans="2:7" ht="24" customHeight="1">
      <c r="B36" s="24" t="s">
        <v>84</v>
      </c>
      <c r="G36" s="25">
        <v>67132.49</v>
      </c>
    </row>
    <row r="37" spans="2:7" ht="24" customHeight="1">
      <c r="B37" s="24" t="s">
        <v>85</v>
      </c>
      <c r="G37" s="35">
        <v>22500</v>
      </c>
    </row>
    <row r="38" spans="2:7" ht="24" customHeight="1" thickBot="1">
      <c r="B38" s="33" t="s">
        <v>62</v>
      </c>
      <c r="G38" s="31">
        <f>SUM(G34:G37)</f>
        <v>1209832.78</v>
      </c>
    </row>
    <row r="39" ht="24" customHeight="1" thickTop="1"/>
    <row r="40" spans="1:6" ht="24" customHeight="1">
      <c r="A40" s="81" t="s">
        <v>83</v>
      </c>
      <c r="B40" s="81"/>
      <c r="C40" s="81"/>
      <c r="D40" s="81"/>
      <c r="E40" s="81"/>
      <c r="F40" s="81"/>
    </row>
    <row r="41" spans="1:5" ht="24" customHeight="1">
      <c r="A41" s="77"/>
      <c r="B41" s="75"/>
      <c r="C41" s="76"/>
      <c r="D41" s="76"/>
      <c r="E41" s="76"/>
    </row>
    <row r="42" spans="1:5" ht="24" customHeight="1">
      <c r="A42" s="78" t="s">
        <v>64</v>
      </c>
      <c r="B42" s="78"/>
      <c r="C42" s="78"/>
      <c r="D42" s="78"/>
      <c r="E42" s="78"/>
    </row>
    <row r="43" spans="1:7" s="16" customFormat="1" ht="24" customHeight="1">
      <c r="A43" s="79" t="s">
        <v>76</v>
      </c>
      <c r="B43" s="79"/>
      <c r="C43" s="79"/>
      <c r="D43" s="79"/>
      <c r="E43" s="79"/>
      <c r="F43" s="79"/>
      <c r="G43" s="25"/>
    </row>
    <row r="44" spans="1:7" s="16" customFormat="1" ht="24" customHeight="1">
      <c r="A44" s="79" t="s">
        <v>75</v>
      </c>
      <c r="B44" s="79"/>
      <c r="C44" s="79"/>
      <c r="D44" s="79"/>
      <c r="E44" s="79"/>
      <c r="F44" s="79"/>
      <c r="G44" s="25"/>
    </row>
    <row r="61" spans="1:7" ht="24" customHeight="1">
      <c r="A61" s="24" t="s">
        <v>0</v>
      </c>
      <c r="G61" s="86" t="s">
        <v>50</v>
      </c>
    </row>
    <row r="62" spans="1:7" ht="24" customHeight="1">
      <c r="A62" s="93" t="s">
        <v>7</v>
      </c>
      <c r="B62" s="93"/>
      <c r="C62" s="93"/>
      <c r="D62" s="93"/>
      <c r="E62" s="93"/>
      <c r="F62" s="93"/>
      <c r="G62" s="93"/>
    </row>
    <row r="63" spans="1:7" ht="24" customHeight="1">
      <c r="A63" s="93" t="s">
        <v>46</v>
      </c>
      <c r="B63" s="93"/>
      <c r="C63" s="93"/>
      <c r="D63" s="93"/>
      <c r="E63" s="93"/>
      <c r="F63" s="93"/>
      <c r="G63" s="93"/>
    </row>
    <row r="64" spans="1:7" ht="24" customHeight="1">
      <c r="A64" s="93" t="s">
        <v>86</v>
      </c>
      <c r="B64" s="93"/>
      <c r="C64" s="93"/>
      <c r="D64" s="93"/>
      <c r="E64" s="93"/>
      <c r="F64" s="93"/>
      <c r="G64" s="93"/>
    </row>
    <row r="66" spans="1:7" ht="24" customHeight="1">
      <c r="A66" s="95" t="s">
        <v>8</v>
      </c>
      <c r="B66" s="96"/>
      <c r="C66" s="99" t="s">
        <v>9</v>
      </c>
      <c r="D66" s="100"/>
      <c r="E66" s="37" t="s">
        <v>12</v>
      </c>
      <c r="F66" s="37" t="s">
        <v>14</v>
      </c>
      <c r="G66" s="101" t="s">
        <v>15</v>
      </c>
    </row>
    <row r="67" spans="1:7" ht="24" customHeight="1">
      <c r="A67" s="97"/>
      <c r="B67" s="98"/>
      <c r="C67" s="38" t="s">
        <v>10</v>
      </c>
      <c r="D67" s="36" t="s">
        <v>11</v>
      </c>
      <c r="E67" s="39" t="s">
        <v>13</v>
      </c>
      <c r="F67" s="40"/>
      <c r="G67" s="102"/>
    </row>
    <row r="68" spans="1:7" ht="24" customHeight="1">
      <c r="A68" s="53" t="s">
        <v>90</v>
      </c>
      <c r="B68" s="42"/>
      <c r="C68" s="43">
        <v>654686.84</v>
      </c>
      <c r="D68" s="54"/>
      <c r="E68" s="43">
        <f>6470+43000+15420+10280+16020+10680+5340+10680+52700+15000+21000+2000+5000+4428.3+69102+269837.54+27729</f>
        <v>584686.84</v>
      </c>
      <c r="F68" s="55">
        <f>+C68-E68</f>
        <v>70000</v>
      </c>
      <c r="G68" s="43" t="s">
        <v>91</v>
      </c>
    </row>
    <row r="69" spans="1:7" ht="24" customHeight="1">
      <c r="A69" s="53"/>
      <c r="B69" s="42"/>
      <c r="C69" s="43"/>
      <c r="D69" s="88"/>
      <c r="E69" s="43">
        <v>70000</v>
      </c>
      <c r="F69" s="55">
        <f>+F68-E69</f>
        <v>0</v>
      </c>
      <c r="G69" s="43" t="s">
        <v>92</v>
      </c>
    </row>
    <row r="70" spans="1:8" ht="21">
      <c r="A70" s="53" t="s">
        <v>47</v>
      </c>
      <c r="B70" s="42"/>
      <c r="C70" s="43">
        <v>4210900</v>
      </c>
      <c r="D70" s="56"/>
      <c r="E70" s="43">
        <v>355000</v>
      </c>
      <c r="F70" s="55">
        <f>+C70-E70</f>
        <v>3855900</v>
      </c>
      <c r="G70" s="43" t="s">
        <v>93</v>
      </c>
      <c r="H70" s="14"/>
    </row>
    <row r="71" spans="1:8" ht="24" customHeight="1">
      <c r="A71" s="41"/>
      <c r="B71" s="42"/>
      <c r="C71" s="43"/>
      <c r="D71" s="45"/>
      <c r="E71" s="43">
        <v>328000</v>
      </c>
      <c r="F71" s="55">
        <f>F70-E71</f>
        <v>3527900</v>
      </c>
      <c r="G71" s="43" t="s">
        <v>94</v>
      </c>
      <c r="H71" s="14"/>
    </row>
    <row r="72" spans="1:7" ht="24" customHeight="1">
      <c r="A72" s="41"/>
      <c r="B72" s="42"/>
      <c r="C72" s="43"/>
      <c r="D72" s="41"/>
      <c r="E72" s="43">
        <f>191000+322500+332000+335000</f>
        <v>1180500</v>
      </c>
      <c r="F72" s="55">
        <f>+F71-E72</f>
        <v>2347400</v>
      </c>
      <c r="G72" s="43" t="s">
        <v>95</v>
      </c>
    </row>
    <row r="73" spans="1:7" ht="24" customHeight="1">
      <c r="A73" s="41"/>
      <c r="B73" s="42"/>
      <c r="C73" s="43"/>
      <c r="D73" s="41"/>
      <c r="E73" s="44">
        <f>295000+305000+341000+308500+136000+187000+167381</f>
        <v>1739881</v>
      </c>
      <c r="F73" s="55">
        <f>+F72-E73</f>
        <v>607519</v>
      </c>
      <c r="G73" s="43" t="s">
        <v>96</v>
      </c>
    </row>
    <row r="74" spans="1:7" ht="24" customHeight="1">
      <c r="A74" s="41"/>
      <c r="B74" s="42"/>
      <c r="C74" s="43"/>
      <c r="D74" s="41"/>
      <c r="E74" s="44">
        <f>207500+290500</f>
        <v>498000</v>
      </c>
      <c r="F74" s="55">
        <f>+F73-E74</f>
        <v>109519</v>
      </c>
      <c r="G74" s="43" t="s">
        <v>97</v>
      </c>
    </row>
    <row r="75" spans="1:7" ht="24" customHeight="1">
      <c r="A75" s="41"/>
      <c r="B75" s="42"/>
      <c r="C75" s="46"/>
      <c r="D75" s="41"/>
      <c r="E75" s="43">
        <v>35000</v>
      </c>
      <c r="F75" s="91">
        <f>+F74-E75</f>
        <v>74519</v>
      </c>
      <c r="G75" s="43"/>
    </row>
    <row r="76" spans="1:7" ht="24" customHeight="1">
      <c r="A76" s="47"/>
      <c r="B76" s="48"/>
      <c r="C76" s="51">
        <f>SUM(C68:C75)</f>
        <v>4865586.84</v>
      </c>
      <c r="D76" s="50">
        <f>SUM(D68:D75)</f>
        <v>0</v>
      </c>
      <c r="E76" s="90">
        <f>SUM(E68:E75)</f>
        <v>4791067.84</v>
      </c>
      <c r="F76" s="51">
        <f>+C76-E76</f>
        <v>74519</v>
      </c>
      <c r="G76" s="52"/>
    </row>
    <row r="78" ht="24" customHeight="1">
      <c r="A78" s="33" t="s">
        <v>98</v>
      </c>
    </row>
    <row r="79" spans="1:2" ht="24" customHeight="1">
      <c r="A79" s="24" t="s">
        <v>80</v>
      </c>
      <c r="B79" s="33" t="s">
        <v>81</v>
      </c>
    </row>
    <row r="80" ht="24" customHeight="1">
      <c r="B80" s="33"/>
    </row>
    <row r="81" spans="1:6" ht="24" customHeight="1">
      <c r="A81" s="81" t="s">
        <v>83</v>
      </c>
      <c r="B81" s="81"/>
      <c r="C81" s="81"/>
      <c r="D81" s="81"/>
      <c r="E81" s="81"/>
      <c r="F81" s="81"/>
    </row>
    <row r="82" spans="1:5" ht="24" customHeight="1">
      <c r="A82" s="77"/>
      <c r="B82" s="75"/>
      <c r="C82" s="76"/>
      <c r="D82" s="76"/>
      <c r="E82" s="76"/>
    </row>
    <row r="83" spans="1:8" s="16" customFormat="1" ht="24" customHeight="1">
      <c r="A83" s="78" t="s">
        <v>64</v>
      </c>
      <c r="B83" s="78"/>
      <c r="C83" s="78"/>
      <c r="D83" s="78"/>
      <c r="E83" s="78"/>
      <c r="F83" s="24"/>
      <c r="G83" s="25"/>
      <c r="H83" s="20"/>
    </row>
    <row r="84" spans="1:8" s="16" customFormat="1" ht="24" customHeight="1">
      <c r="A84" s="79" t="s">
        <v>76</v>
      </c>
      <c r="B84" s="79"/>
      <c r="C84" s="79"/>
      <c r="D84" s="79"/>
      <c r="E84" s="79"/>
      <c r="F84" s="79"/>
      <c r="G84" s="25"/>
      <c r="H84" s="15"/>
    </row>
    <row r="85" spans="1:8" ht="24" customHeight="1">
      <c r="A85" s="79" t="s">
        <v>75</v>
      </c>
      <c r="B85" s="79"/>
      <c r="C85" s="79"/>
      <c r="D85" s="79"/>
      <c r="E85" s="79"/>
      <c r="F85" s="79"/>
      <c r="H85" s="15"/>
    </row>
    <row r="92" spans="1:7" ht="24" customHeight="1">
      <c r="A92" s="27" t="s">
        <v>61</v>
      </c>
      <c r="G92" s="86" t="s">
        <v>99</v>
      </c>
    </row>
    <row r="93" spans="1:7" ht="24" customHeight="1">
      <c r="A93" s="93" t="s">
        <v>7</v>
      </c>
      <c r="B93" s="93"/>
      <c r="C93" s="93"/>
      <c r="D93" s="93"/>
      <c r="E93" s="93"/>
      <c r="F93" s="93"/>
      <c r="G93" s="93"/>
    </row>
    <row r="94" spans="1:7" ht="24" customHeight="1">
      <c r="A94" s="93" t="s">
        <v>45</v>
      </c>
      <c r="B94" s="93"/>
      <c r="C94" s="93"/>
      <c r="D94" s="93"/>
      <c r="E94" s="93"/>
      <c r="F94" s="93"/>
      <c r="G94" s="93"/>
    </row>
    <row r="95" spans="1:7" ht="24" customHeight="1">
      <c r="A95" s="93" t="s">
        <v>86</v>
      </c>
      <c r="B95" s="93"/>
      <c r="C95" s="93"/>
      <c r="D95" s="93"/>
      <c r="E95" s="93"/>
      <c r="F95" s="93"/>
      <c r="G95" s="93"/>
    </row>
    <row r="97" spans="1:7" ht="24" customHeight="1">
      <c r="A97" s="95" t="s">
        <v>8</v>
      </c>
      <c r="B97" s="96"/>
      <c r="C97" s="99" t="s">
        <v>9</v>
      </c>
      <c r="D97" s="100"/>
      <c r="E97" s="37" t="s">
        <v>12</v>
      </c>
      <c r="F97" s="37" t="s">
        <v>14</v>
      </c>
      <c r="G97" s="101" t="s">
        <v>15</v>
      </c>
    </row>
    <row r="98" spans="1:7" ht="24" customHeight="1">
      <c r="A98" s="97"/>
      <c r="B98" s="98"/>
      <c r="C98" s="38" t="s">
        <v>10</v>
      </c>
      <c r="D98" s="36" t="s">
        <v>11</v>
      </c>
      <c r="E98" s="39" t="s">
        <v>13</v>
      </c>
      <c r="F98" s="40"/>
      <c r="G98" s="102"/>
    </row>
    <row r="99" spans="1:7" ht="24" customHeight="1">
      <c r="A99" s="53" t="s">
        <v>51</v>
      </c>
      <c r="B99" s="42"/>
      <c r="C99" s="43">
        <v>493590</v>
      </c>
      <c r="D99" s="54"/>
      <c r="E99" s="43"/>
      <c r="F99" s="55">
        <f>SUM(C99:E99)</f>
        <v>493590</v>
      </c>
      <c r="G99" s="43"/>
    </row>
    <row r="100" spans="1:7" ht="24" customHeight="1">
      <c r="A100" s="53" t="s">
        <v>87</v>
      </c>
      <c r="B100" s="42"/>
      <c r="C100" s="43"/>
      <c r="D100" s="88">
        <v>629000</v>
      </c>
      <c r="E100" s="43"/>
      <c r="F100" s="55">
        <f>SUM(C100:E100)</f>
        <v>629000</v>
      </c>
      <c r="G100" s="43"/>
    </row>
    <row r="101" spans="1:7" ht="24" customHeight="1">
      <c r="A101" s="53" t="s">
        <v>88</v>
      </c>
      <c r="B101" s="42"/>
      <c r="C101" s="43">
        <v>132935.53</v>
      </c>
      <c r="D101" s="88"/>
      <c r="E101" s="43"/>
      <c r="F101" s="55">
        <f>SUM(C101:E101)</f>
        <v>132935.53</v>
      </c>
      <c r="G101" s="43"/>
    </row>
    <row r="102" spans="1:7" ht="24" customHeight="1">
      <c r="A102" s="53" t="s">
        <v>89</v>
      </c>
      <c r="B102" s="42"/>
      <c r="C102" s="43">
        <v>463100</v>
      </c>
      <c r="D102" s="56">
        <v>2424200</v>
      </c>
      <c r="E102" s="43"/>
      <c r="F102" s="55">
        <f>SUM(C102:E102)</f>
        <v>2887300</v>
      </c>
      <c r="G102" s="43"/>
    </row>
    <row r="103" spans="1:7" ht="24" customHeight="1">
      <c r="A103" s="53"/>
      <c r="B103" s="42"/>
      <c r="C103" s="45"/>
      <c r="D103" s="56"/>
      <c r="E103" s="43"/>
      <c r="F103" s="55"/>
      <c r="G103" s="43"/>
    </row>
    <row r="104" spans="1:7" ht="24" customHeight="1">
      <c r="A104" s="53"/>
      <c r="B104" s="42"/>
      <c r="C104" s="45"/>
      <c r="D104" s="56"/>
      <c r="E104" s="43"/>
      <c r="F104" s="55"/>
      <c r="G104" s="43"/>
    </row>
    <row r="105" spans="1:7" ht="24" customHeight="1">
      <c r="A105" s="57"/>
      <c r="B105" s="42"/>
      <c r="C105" s="46"/>
      <c r="D105" s="56"/>
      <c r="E105" s="44"/>
      <c r="F105" s="43"/>
      <c r="G105" s="43"/>
    </row>
    <row r="106" spans="1:7" ht="24" customHeight="1">
      <c r="A106" s="41"/>
      <c r="B106" s="42"/>
      <c r="C106" s="46"/>
      <c r="D106" s="41"/>
      <c r="E106" s="58"/>
      <c r="F106" s="55"/>
      <c r="G106" s="43"/>
    </row>
    <row r="107" spans="1:8" ht="24" customHeight="1">
      <c r="A107" s="47"/>
      <c r="B107" s="48"/>
      <c r="C107" s="51">
        <f>SUM(C99:C106)</f>
        <v>1089625.53</v>
      </c>
      <c r="D107" s="89">
        <f>SUM(D99:D106)</f>
        <v>3053200</v>
      </c>
      <c r="E107" s="49">
        <f>SUM(E99:E106)</f>
        <v>0</v>
      </c>
      <c r="F107" s="59">
        <f>SUM(F99:F106)</f>
        <v>4142825.5300000003</v>
      </c>
      <c r="G107" s="52"/>
      <c r="H107" s="17"/>
    </row>
    <row r="109" spans="1:6" ht="24" customHeight="1">
      <c r="A109" s="81" t="s">
        <v>83</v>
      </c>
      <c r="B109" s="81"/>
      <c r="C109" s="81"/>
      <c r="D109" s="81"/>
      <c r="E109" s="81"/>
      <c r="F109" s="81"/>
    </row>
    <row r="110" spans="1:5" ht="24" customHeight="1">
      <c r="A110" s="77"/>
      <c r="B110" s="75"/>
      <c r="C110" s="76"/>
      <c r="D110" s="76"/>
      <c r="E110" s="76"/>
    </row>
    <row r="111" spans="1:5" ht="24" customHeight="1">
      <c r="A111" s="78" t="s">
        <v>64</v>
      </c>
      <c r="B111" s="78"/>
      <c r="C111" s="78"/>
      <c r="D111" s="78"/>
      <c r="E111" s="78"/>
    </row>
    <row r="112" spans="1:8" ht="24" customHeight="1">
      <c r="A112" s="79" t="s">
        <v>76</v>
      </c>
      <c r="B112" s="79"/>
      <c r="C112" s="79"/>
      <c r="D112" s="79"/>
      <c r="E112" s="79"/>
      <c r="F112" s="79"/>
      <c r="H112" s="20"/>
    </row>
    <row r="113" spans="1:8" ht="24" customHeight="1">
      <c r="A113" s="79" t="s">
        <v>75</v>
      </c>
      <c r="B113" s="79"/>
      <c r="C113" s="79"/>
      <c r="D113" s="79"/>
      <c r="E113" s="79"/>
      <c r="F113" s="79"/>
      <c r="H113" s="15"/>
    </row>
    <row r="114" spans="7:8" ht="24" customHeight="1">
      <c r="G114" s="24"/>
      <c r="H114" s="15"/>
    </row>
    <row r="120" spans="1:8" ht="24" customHeight="1">
      <c r="A120" s="60"/>
      <c r="B120" s="60"/>
      <c r="C120" s="60"/>
      <c r="D120" s="60"/>
      <c r="E120" s="61"/>
      <c r="F120" s="60"/>
      <c r="G120" s="62"/>
      <c r="H120" s="7"/>
    </row>
    <row r="121" spans="1:8" ht="24" customHeight="1">
      <c r="A121" s="67"/>
      <c r="B121" s="67"/>
      <c r="C121" s="67"/>
      <c r="D121" s="67"/>
      <c r="E121" s="67"/>
      <c r="F121" s="67"/>
      <c r="G121" s="62"/>
      <c r="H121" s="7"/>
    </row>
    <row r="122" spans="1:8" ht="24" customHeight="1">
      <c r="A122" s="67"/>
      <c r="B122" s="67"/>
      <c r="C122" s="67"/>
      <c r="D122" s="67"/>
      <c r="E122" s="67"/>
      <c r="F122" s="67"/>
      <c r="G122" s="62"/>
      <c r="H122" s="7"/>
    </row>
    <row r="123" spans="1:8" ht="24" customHeight="1">
      <c r="A123" s="24" t="s">
        <v>0</v>
      </c>
      <c r="H123" s="7"/>
    </row>
    <row r="124" spans="1:8" ht="24" customHeight="1">
      <c r="A124" s="24" t="s">
        <v>52</v>
      </c>
      <c r="G124" s="85" t="s">
        <v>100</v>
      </c>
      <c r="H124" s="7"/>
    </row>
    <row r="125" ht="24" customHeight="1">
      <c r="H125" s="7"/>
    </row>
    <row r="126" spans="2:8" ht="24" customHeight="1">
      <c r="B126" s="24" t="s">
        <v>101</v>
      </c>
      <c r="G126" s="35">
        <v>23000</v>
      </c>
      <c r="H126" s="7"/>
    </row>
    <row r="127" spans="2:8" ht="24" customHeight="1" thickBot="1">
      <c r="B127" s="33" t="s">
        <v>63</v>
      </c>
      <c r="G127" s="31">
        <f>SUM(G126:G126)</f>
        <v>23000</v>
      </c>
      <c r="H127" s="7"/>
    </row>
    <row r="128" ht="24" customHeight="1" thickTop="1">
      <c r="H128" s="7"/>
    </row>
    <row r="129" spans="1:8" ht="24" customHeight="1">
      <c r="A129" s="81" t="s">
        <v>83</v>
      </c>
      <c r="B129" s="81"/>
      <c r="C129" s="81"/>
      <c r="D129" s="81"/>
      <c r="E129" s="81"/>
      <c r="F129" s="81"/>
      <c r="H129" s="7"/>
    </row>
    <row r="130" spans="1:8" ht="24" customHeight="1">
      <c r="A130" s="77"/>
      <c r="B130" s="75"/>
      <c r="C130" s="76"/>
      <c r="D130" s="76"/>
      <c r="E130" s="76"/>
      <c r="H130" s="7"/>
    </row>
    <row r="131" spans="1:8" ht="24" customHeight="1">
      <c r="A131" s="78" t="s">
        <v>64</v>
      </c>
      <c r="B131" s="78"/>
      <c r="C131" s="78"/>
      <c r="D131" s="78"/>
      <c r="E131" s="78"/>
      <c r="H131" s="7"/>
    </row>
    <row r="132" spans="1:8" ht="24" customHeight="1">
      <c r="A132" s="79" t="s">
        <v>76</v>
      </c>
      <c r="B132" s="79"/>
      <c r="C132" s="79"/>
      <c r="D132" s="79"/>
      <c r="E132" s="79"/>
      <c r="F132" s="79"/>
      <c r="H132" s="7"/>
    </row>
    <row r="133" spans="1:8" ht="24" customHeight="1">
      <c r="A133" s="79" t="s">
        <v>75</v>
      </c>
      <c r="B133" s="79"/>
      <c r="C133" s="79"/>
      <c r="D133" s="79"/>
      <c r="E133" s="79"/>
      <c r="F133" s="79"/>
      <c r="H133" s="7"/>
    </row>
    <row r="134" ht="24" customHeight="1">
      <c r="H134" s="7"/>
    </row>
    <row r="135" ht="24" customHeight="1">
      <c r="H135" s="7"/>
    </row>
    <row r="136" ht="24" customHeight="1">
      <c r="H136" s="7"/>
    </row>
    <row r="137" ht="24" customHeight="1">
      <c r="H137" s="7"/>
    </row>
    <row r="138" ht="24" customHeight="1">
      <c r="H138" s="7"/>
    </row>
    <row r="139" ht="24" customHeight="1">
      <c r="H139" s="21"/>
    </row>
    <row r="140" ht="24" customHeight="1">
      <c r="H140" s="18"/>
    </row>
    <row r="141" ht="24" customHeight="1">
      <c r="H141" s="18"/>
    </row>
    <row r="142" ht="24" customHeight="1">
      <c r="H142" s="19"/>
    </row>
    <row r="143" ht="24" customHeight="1">
      <c r="H143" s="19"/>
    </row>
    <row r="144" ht="24" customHeight="1">
      <c r="H144" s="19"/>
    </row>
    <row r="151" spans="1:7" ht="24" customHeight="1">
      <c r="A151" s="27"/>
      <c r="G151" s="74"/>
    </row>
    <row r="152" spans="1:7" ht="24" customHeight="1">
      <c r="A152" s="94"/>
      <c r="B152" s="94"/>
      <c r="C152" s="94"/>
      <c r="D152" s="94"/>
      <c r="E152" s="94"/>
      <c r="F152" s="94"/>
      <c r="G152" s="94"/>
    </row>
    <row r="153" spans="1:7" ht="24" customHeight="1">
      <c r="A153" s="93"/>
      <c r="B153" s="93"/>
      <c r="C153" s="93"/>
      <c r="D153" s="93"/>
      <c r="E153" s="93"/>
      <c r="F153" s="93"/>
      <c r="G153" s="93"/>
    </row>
    <row r="154" spans="1:7" ht="24" customHeight="1">
      <c r="A154" s="64"/>
      <c r="B154" s="64"/>
      <c r="C154" s="64"/>
      <c r="D154" s="64"/>
      <c r="E154" s="64"/>
      <c r="F154" s="65"/>
      <c r="G154" s="87"/>
    </row>
    <row r="155" spans="2:7" ht="24" customHeight="1">
      <c r="B155" s="33"/>
      <c r="G155" s="69"/>
    </row>
    <row r="156" spans="1:7" ht="24" customHeight="1">
      <c r="A156" s="66"/>
      <c r="B156" s="66"/>
      <c r="C156" s="67"/>
      <c r="D156" s="67"/>
      <c r="E156" s="63"/>
      <c r="F156" s="63"/>
      <c r="G156" s="68"/>
    </row>
    <row r="157" spans="1:7" ht="24" customHeight="1">
      <c r="A157" s="66"/>
      <c r="B157" s="66"/>
      <c r="C157" s="63"/>
      <c r="D157" s="63"/>
      <c r="E157" s="63"/>
      <c r="F157" s="60"/>
      <c r="G157" s="68"/>
    </row>
    <row r="158" spans="1:6" ht="24" customHeight="1">
      <c r="A158" s="81"/>
      <c r="B158" s="81"/>
      <c r="C158" s="81"/>
      <c r="D158" s="81"/>
      <c r="E158" s="81"/>
      <c r="F158" s="81"/>
    </row>
    <row r="159" spans="1:5" ht="24" customHeight="1">
      <c r="A159" s="77"/>
      <c r="B159" s="75"/>
      <c r="C159" s="76"/>
      <c r="D159" s="76"/>
      <c r="E159" s="76"/>
    </row>
    <row r="160" spans="1:5" ht="24" customHeight="1">
      <c r="A160" s="78"/>
      <c r="B160" s="78"/>
      <c r="C160" s="78"/>
      <c r="D160" s="78"/>
      <c r="E160" s="78"/>
    </row>
    <row r="161" spans="1:6" ht="24" customHeight="1">
      <c r="A161" s="79"/>
      <c r="B161" s="79"/>
      <c r="C161" s="79"/>
      <c r="D161" s="79"/>
      <c r="E161" s="79"/>
      <c r="F161" s="79"/>
    </row>
    <row r="162" spans="1:6" ht="24" customHeight="1">
      <c r="A162" s="79"/>
      <c r="B162" s="79"/>
      <c r="C162" s="79"/>
      <c r="D162" s="79"/>
      <c r="E162" s="79"/>
      <c r="F162" s="79"/>
    </row>
    <row r="163" spans="1:7" ht="24" customHeight="1">
      <c r="A163" s="60"/>
      <c r="B163" s="60"/>
      <c r="C163" s="60"/>
      <c r="D163" s="60"/>
      <c r="E163" s="70"/>
      <c r="F163" s="69"/>
      <c r="G163" s="61"/>
    </row>
    <row r="164" spans="1:7" ht="24" customHeight="1">
      <c r="A164" s="60"/>
      <c r="B164" s="60"/>
      <c r="C164" s="71"/>
      <c r="D164" s="72"/>
      <c r="E164" s="29"/>
      <c r="F164" s="69"/>
      <c r="G164" s="61"/>
    </row>
    <row r="166" ht="24" customHeight="1">
      <c r="A166" s="33"/>
    </row>
    <row r="169" spans="1:7" ht="24" customHeight="1">
      <c r="A169" s="73"/>
      <c r="B169" s="73"/>
      <c r="C169" s="73"/>
      <c r="D169" s="73"/>
      <c r="E169" s="73"/>
      <c r="F169" s="73"/>
      <c r="G169" s="73"/>
    </row>
    <row r="170" ht="24" customHeight="1">
      <c r="G170" s="24"/>
    </row>
    <row r="171" ht="24" customHeight="1">
      <c r="G171" s="24"/>
    </row>
    <row r="177" spans="1:7" ht="24" customHeight="1">
      <c r="A177" s="60"/>
      <c r="B177" s="60"/>
      <c r="C177" s="60"/>
      <c r="D177" s="60"/>
      <c r="E177" s="61"/>
      <c r="F177" s="60"/>
      <c r="G177" s="62"/>
    </row>
    <row r="178" spans="1:7" ht="24" customHeight="1">
      <c r="A178" s="67"/>
      <c r="B178" s="67"/>
      <c r="C178" s="67"/>
      <c r="D178" s="67"/>
      <c r="E178" s="67"/>
      <c r="F178" s="67"/>
      <c r="G178" s="62"/>
    </row>
    <row r="179" spans="1:7" ht="24" customHeight="1">
      <c r="A179" s="67"/>
      <c r="B179" s="67"/>
      <c r="C179" s="67"/>
      <c r="D179" s="67"/>
      <c r="E179" s="67"/>
      <c r="F179" s="67"/>
      <c r="G179" s="62"/>
    </row>
  </sheetData>
  <sheetProtection/>
  <mergeCells count="14">
    <mergeCell ref="A152:G152"/>
    <mergeCell ref="A153:G153"/>
    <mergeCell ref="A66:B67"/>
    <mergeCell ref="C66:D66"/>
    <mergeCell ref="G66:G67"/>
    <mergeCell ref="A97:B98"/>
    <mergeCell ref="C97:D97"/>
    <mergeCell ref="G97:G98"/>
    <mergeCell ref="A62:G62"/>
    <mergeCell ref="A63:G63"/>
    <mergeCell ref="A64:G64"/>
    <mergeCell ref="A93:G93"/>
    <mergeCell ref="A94:G94"/>
    <mergeCell ref="A95:G95"/>
  </mergeCells>
  <printOptions/>
  <pageMargins left="0.64" right="0.27" top="0.83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2" sqref="A2:F2"/>
    </sheetView>
  </sheetViews>
  <sheetFormatPr defaultColWidth="9.140625" defaultRowHeight="25.5" customHeight="1"/>
  <cols>
    <col min="1" max="1" width="4.421875" style="24" customWidth="1"/>
    <col min="2" max="2" width="24.57421875" style="24" customWidth="1"/>
    <col min="3" max="3" width="13.00390625" style="24" customWidth="1"/>
    <col min="4" max="4" width="16.00390625" style="24" customWidth="1"/>
    <col min="5" max="5" width="15.421875" style="25" customWidth="1"/>
    <col min="6" max="6" width="22.421875" style="24" customWidth="1"/>
    <col min="7" max="7" width="11.140625" style="0" customWidth="1"/>
    <col min="9" max="9" width="12.8515625" style="0" bestFit="1" customWidth="1"/>
  </cols>
  <sheetData>
    <row r="1" ht="25.5" customHeight="1">
      <c r="F1" s="85" t="s">
        <v>102</v>
      </c>
    </row>
    <row r="2" spans="1:6" ht="25.5" customHeight="1">
      <c r="A2" s="93" t="s">
        <v>7</v>
      </c>
      <c r="B2" s="93"/>
      <c r="C2" s="93"/>
      <c r="D2" s="93"/>
      <c r="E2" s="93"/>
      <c r="F2" s="93"/>
    </row>
    <row r="3" spans="1:6" ht="25.5" customHeight="1">
      <c r="A3" s="93" t="s">
        <v>16</v>
      </c>
      <c r="B3" s="93"/>
      <c r="C3" s="93"/>
      <c r="D3" s="93"/>
      <c r="E3" s="93"/>
      <c r="F3" s="93"/>
    </row>
    <row r="4" spans="1:6" ht="25.5" customHeight="1">
      <c r="A4" s="93" t="s">
        <v>103</v>
      </c>
      <c r="B4" s="93"/>
      <c r="C4" s="93"/>
      <c r="D4" s="93"/>
      <c r="E4" s="93"/>
      <c r="F4" s="93"/>
    </row>
    <row r="6" spans="1:8" s="2" customFormat="1" ht="25.5" customHeight="1">
      <c r="A6" s="24"/>
      <c r="B6" s="33" t="s">
        <v>104</v>
      </c>
      <c r="C6" s="24"/>
      <c r="D6" s="24"/>
      <c r="E6" s="25"/>
      <c r="F6" s="32">
        <v>23835757.67</v>
      </c>
      <c r="G6"/>
      <c r="H6"/>
    </row>
    <row r="7" spans="1:8" s="2" customFormat="1" ht="25.5" customHeight="1">
      <c r="A7" s="26"/>
      <c r="B7" s="24" t="s">
        <v>17</v>
      </c>
      <c r="C7" s="24"/>
      <c r="D7" s="25">
        <f>50614887-43061230.28</f>
        <v>7553656.719999999</v>
      </c>
      <c r="E7" s="25"/>
      <c r="F7" s="25"/>
      <c r="G7"/>
      <c r="H7"/>
    </row>
    <row r="8" spans="1:9" s="2" customFormat="1" ht="25.5" customHeight="1">
      <c r="A8" s="24"/>
      <c r="B8" s="27" t="s">
        <v>55</v>
      </c>
      <c r="C8" s="24"/>
      <c r="D8" s="28">
        <f>-D7*0.25</f>
        <v>-1888414.1799999997</v>
      </c>
      <c r="E8" s="25"/>
      <c r="F8" s="25"/>
      <c r="G8"/>
      <c r="H8"/>
      <c r="I8" s="22"/>
    </row>
    <row r="9" spans="2:9" ht="25.5" customHeight="1">
      <c r="B9" s="24" t="s">
        <v>42</v>
      </c>
      <c r="D9" s="29"/>
      <c r="E9" s="25">
        <f>+D7+D8</f>
        <v>5665242.539999999</v>
      </c>
      <c r="F9" s="25"/>
      <c r="I9" s="23"/>
    </row>
    <row r="10" spans="2:9" ht="25.5" customHeight="1">
      <c r="B10" s="27" t="s">
        <v>105</v>
      </c>
      <c r="D10" s="29"/>
      <c r="E10" s="25">
        <v>73475</v>
      </c>
      <c r="F10" s="25"/>
      <c r="I10" s="23"/>
    </row>
    <row r="11" spans="2:9" ht="25.5" customHeight="1">
      <c r="B11" s="24" t="s">
        <v>106</v>
      </c>
      <c r="D11" s="29"/>
      <c r="E11" s="25">
        <v>3193.85</v>
      </c>
      <c r="F11" s="25"/>
      <c r="I11" s="23"/>
    </row>
    <row r="12" spans="2:9" ht="25.5" customHeight="1">
      <c r="B12" s="24" t="s">
        <v>107</v>
      </c>
      <c r="D12" s="29"/>
      <c r="E12" s="25">
        <v>1340</v>
      </c>
      <c r="F12" s="25"/>
      <c r="I12" s="23"/>
    </row>
    <row r="13" spans="2:9" ht="25.5" customHeight="1">
      <c r="B13" s="24" t="s">
        <v>110</v>
      </c>
      <c r="D13" s="29"/>
      <c r="E13" s="25">
        <v>82612</v>
      </c>
      <c r="F13" s="25"/>
      <c r="I13" s="23"/>
    </row>
    <row r="14" spans="2:9" ht="25.5" customHeight="1">
      <c r="B14" s="24" t="s">
        <v>108</v>
      </c>
      <c r="D14" s="29"/>
      <c r="E14" s="25">
        <v>25131.74</v>
      </c>
      <c r="F14" s="25"/>
      <c r="I14" s="23"/>
    </row>
    <row r="15" spans="2:9" ht="25.5" customHeight="1">
      <c r="B15" s="24" t="s">
        <v>74</v>
      </c>
      <c r="D15" s="29"/>
      <c r="E15" s="25">
        <v>2500</v>
      </c>
      <c r="F15" s="25"/>
      <c r="I15" s="23"/>
    </row>
    <row r="16" spans="2:9" ht="25.5" customHeight="1">
      <c r="B16" s="24" t="s">
        <v>109</v>
      </c>
      <c r="D16" s="29"/>
      <c r="E16" s="25">
        <v>74519</v>
      </c>
      <c r="F16" s="25"/>
      <c r="I16" s="23"/>
    </row>
    <row r="17" spans="2:9" ht="25.5" customHeight="1">
      <c r="B17" s="27" t="s">
        <v>57</v>
      </c>
      <c r="E17" s="25">
        <v>-761858</v>
      </c>
      <c r="F17" s="92">
        <f>SUM(E9:E17)</f>
        <v>5166156.129999999</v>
      </c>
      <c r="I17" s="23"/>
    </row>
    <row r="18" spans="2:9" ht="25.5" customHeight="1" thickBot="1">
      <c r="B18" s="33" t="s">
        <v>111</v>
      </c>
      <c r="F18" s="31">
        <f>SUM(F6:F17)</f>
        <v>29001913.8</v>
      </c>
      <c r="I18" s="23"/>
    </row>
    <row r="19" ht="25.5" customHeight="1" thickTop="1">
      <c r="I19" s="23"/>
    </row>
    <row r="20" spans="2:6" ht="25.5" customHeight="1">
      <c r="B20" s="24" t="s">
        <v>112</v>
      </c>
      <c r="F20" s="60"/>
    </row>
    <row r="21" spans="2:9" ht="25.5" customHeight="1">
      <c r="B21" s="24" t="s">
        <v>43</v>
      </c>
      <c r="E21" s="25">
        <f>700+4068</f>
        <v>4768</v>
      </c>
      <c r="I21" s="84"/>
    </row>
    <row r="22" spans="2:5" ht="25.5" customHeight="1">
      <c r="B22" s="24" t="s">
        <v>65</v>
      </c>
      <c r="E22" s="25">
        <f>+F18-E21</f>
        <v>28997145.8</v>
      </c>
    </row>
    <row r="23" ht="25.5" customHeight="1" thickBot="1">
      <c r="E23" s="30">
        <f>SUM(E21:E22)</f>
        <v>29001913.8</v>
      </c>
    </row>
    <row r="24" ht="25.5" customHeight="1" thickTop="1"/>
    <row r="25" spans="1:6" ht="25.5" customHeight="1">
      <c r="A25" s="103" t="s">
        <v>77</v>
      </c>
      <c r="B25" s="103"/>
      <c r="C25" s="103"/>
      <c r="D25" s="103"/>
      <c r="E25" s="103"/>
      <c r="F25" s="103"/>
    </row>
    <row r="26" spans="1:5" ht="25.5" customHeight="1">
      <c r="A26" s="77"/>
      <c r="B26" s="75"/>
      <c r="C26" s="76"/>
      <c r="D26" s="76"/>
      <c r="E26" s="76"/>
    </row>
    <row r="27" spans="1:5" ht="21">
      <c r="A27" s="78" t="s">
        <v>64</v>
      </c>
      <c r="B27" s="78"/>
      <c r="C27" s="78"/>
      <c r="D27" s="78"/>
      <c r="E27" s="78"/>
    </row>
    <row r="28" spans="1:7" ht="25.5" customHeight="1">
      <c r="A28" s="79" t="s">
        <v>76</v>
      </c>
      <c r="B28" s="79"/>
      <c r="C28" s="79"/>
      <c r="D28" s="79"/>
      <c r="E28" s="79"/>
      <c r="F28" s="79"/>
      <c r="G28" s="80"/>
    </row>
    <row r="29" spans="1:7" ht="25.5" customHeight="1">
      <c r="A29" s="79" t="s">
        <v>75</v>
      </c>
      <c r="B29" s="79"/>
      <c r="C29" s="79"/>
      <c r="D29" s="79"/>
      <c r="E29" s="79"/>
      <c r="F29" s="79"/>
      <c r="G29" s="80"/>
    </row>
  </sheetData>
  <sheetProtection/>
  <mergeCells count="4">
    <mergeCell ref="A2:F2"/>
    <mergeCell ref="A3:F3"/>
    <mergeCell ref="A4:F4"/>
    <mergeCell ref="A25:F25"/>
  </mergeCells>
  <printOptions/>
  <pageMargins left="0.59" right="0" top="0.69" bottom="0.7" header="0.36" footer="0.31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7">
      <selection activeCell="G22" sqref="G22"/>
    </sheetView>
  </sheetViews>
  <sheetFormatPr defaultColWidth="9.140625" defaultRowHeight="25.5" customHeight="1"/>
  <cols>
    <col min="1" max="1" width="1.57421875" style="24" customWidth="1"/>
    <col min="2" max="2" width="24.57421875" style="24" customWidth="1"/>
    <col min="3" max="3" width="13.00390625" style="24" customWidth="1"/>
    <col min="4" max="4" width="26.57421875" style="24" customWidth="1"/>
    <col min="5" max="5" width="15.421875" style="25" customWidth="1"/>
    <col min="6" max="6" width="15.7109375" style="24" bestFit="1" customWidth="1"/>
    <col min="7" max="7" width="11.140625" style="0" customWidth="1"/>
    <col min="9" max="9" width="12.8515625" style="0" bestFit="1" customWidth="1"/>
  </cols>
  <sheetData>
    <row r="1" ht="25.5" customHeight="1">
      <c r="F1" s="34"/>
    </row>
    <row r="2" spans="1:6" ht="25.5" customHeight="1">
      <c r="A2" s="93" t="s">
        <v>7</v>
      </c>
      <c r="B2" s="93"/>
      <c r="C2" s="93"/>
      <c r="D2" s="93"/>
      <c r="E2" s="93"/>
      <c r="F2" s="93"/>
    </row>
    <row r="3" spans="1:6" ht="25.5" customHeight="1">
      <c r="A3" s="93" t="s">
        <v>66</v>
      </c>
      <c r="B3" s="93"/>
      <c r="C3" s="93"/>
      <c r="D3" s="93"/>
      <c r="E3" s="93"/>
      <c r="F3" s="93"/>
    </row>
    <row r="4" spans="1:6" ht="25.5" customHeight="1">
      <c r="A4" s="93" t="s">
        <v>67</v>
      </c>
      <c r="B4" s="93"/>
      <c r="C4" s="93"/>
      <c r="D4" s="93"/>
      <c r="E4" s="93"/>
      <c r="F4" s="93"/>
    </row>
    <row r="6" spans="1:8" s="2" customFormat="1" ht="25.5" customHeight="1">
      <c r="A6" s="24"/>
      <c r="B6" s="33" t="s">
        <v>53</v>
      </c>
      <c r="C6" s="24"/>
      <c r="D6" s="24"/>
      <c r="E6" s="25"/>
      <c r="F6" s="32">
        <v>13687574.55</v>
      </c>
      <c r="G6"/>
      <c r="H6"/>
    </row>
    <row r="7" spans="1:8" s="2" customFormat="1" ht="25.5" customHeight="1">
      <c r="A7" s="26"/>
      <c r="B7" s="24" t="s">
        <v>17</v>
      </c>
      <c r="C7" s="24"/>
      <c r="D7" s="25">
        <v>9679997.91</v>
      </c>
      <c r="E7" s="25"/>
      <c r="F7" s="25"/>
      <c r="G7"/>
      <c r="H7"/>
    </row>
    <row r="8" spans="1:9" s="2" customFormat="1" ht="25.5" customHeight="1">
      <c r="A8" s="24"/>
      <c r="B8" s="27" t="s">
        <v>55</v>
      </c>
      <c r="C8" s="24"/>
      <c r="D8" s="28">
        <f>-D7*0.25</f>
        <v>-2419999.4775</v>
      </c>
      <c r="E8" s="25"/>
      <c r="F8" s="25"/>
      <c r="G8"/>
      <c r="H8"/>
      <c r="I8" s="22"/>
    </row>
    <row r="9" spans="2:9" ht="25.5" customHeight="1">
      <c r="B9" s="24" t="s">
        <v>42</v>
      </c>
      <c r="D9" s="29"/>
      <c r="E9" s="25">
        <f>+D7-2419999.48</f>
        <v>7259998.43</v>
      </c>
      <c r="F9" s="25"/>
      <c r="I9" s="23"/>
    </row>
    <row r="10" spans="2:9" ht="25.5" customHeight="1">
      <c r="B10" s="27" t="s">
        <v>56</v>
      </c>
      <c r="D10" s="29"/>
      <c r="E10" s="25">
        <v>40799.51</v>
      </c>
      <c r="F10" s="25"/>
      <c r="I10" s="23"/>
    </row>
    <row r="11" spans="2:9" ht="25.5" customHeight="1">
      <c r="B11" s="24" t="s">
        <v>59</v>
      </c>
      <c r="D11" s="29"/>
      <c r="E11" s="25">
        <v>7380</v>
      </c>
      <c r="F11" s="25"/>
      <c r="I11" s="23"/>
    </row>
    <row r="12" spans="2:6" ht="25.5" customHeight="1">
      <c r="B12" s="27" t="s">
        <v>57</v>
      </c>
      <c r="E12" s="25">
        <v>-1258908</v>
      </c>
      <c r="F12" s="25"/>
    </row>
    <row r="13" spans="2:6" ht="25.5" customHeight="1">
      <c r="B13" s="24" t="s">
        <v>54</v>
      </c>
      <c r="E13" s="28">
        <v>-709.94</v>
      </c>
      <c r="F13" s="28">
        <f>SUM(E9:E13)</f>
        <v>6048559.999999999</v>
      </c>
    </row>
    <row r="14" spans="2:6" ht="25.5" customHeight="1" thickBot="1">
      <c r="B14" s="33" t="s">
        <v>58</v>
      </c>
      <c r="F14" s="31">
        <f>SUM(F6:F13)</f>
        <v>19736134.55</v>
      </c>
    </row>
    <row r="15" spans="2:6" ht="25.5" customHeight="1" thickTop="1">
      <c r="B15" s="24" t="s">
        <v>68</v>
      </c>
      <c r="F15" s="25">
        <v>213741.78</v>
      </c>
    </row>
    <row r="16" spans="2:6" ht="25.5" customHeight="1">
      <c r="B16" s="24" t="s">
        <v>69</v>
      </c>
      <c r="F16" s="82">
        <v>-4211000</v>
      </c>
    </row>
    <row r="17" spans="2:6" ht="25.5" customHeight="1" thickBot="1">
      <c r="B17" s="33" t="s">
        <v>70</v>
      </c>
      <c r="F17" s="83">
        <f>SUM(F14:F16)</f>
        <v>15738876.330000002</v>
      </c>
    </row>
    <row r="18" ht="25.5" customHeight="1" thickTop="1"/>
    <row r="19" ht="16.5" customHeight="1"/>
    <row r="21" spans="4:5" ht="25.5" customHeight="1">
      <c r="D21" s="24" t="s">
        <v>71</v>
      </c>
      <c r="E21" s="24" t="s">
        <v>73</v>
      </c>
    </row>
    <row r="22" spans="4:5" ht="25.5" customHeight="1">
      <c r="D22" s="24" t="s">
        <v>72</v>
      </c>
      <c r="E22" s="69"/>
    </row>
    <row r="24" spans="1:6" ht="25.5" customHeight="1">
      <c r="A24" s="103"/>
      <c r="B24" s="103"/>
      <c r="C24" s="103"/>
      <c r="D24" s="103"/>
      <c r="E24" s="103"/>
      <c r="F24" s="103"/>
    </row>
    <row r="25" spans="1:5" ht="25.5" customHeight="1">
      <c r="A25" s="77"/>
      <c r="B25" s="75"/>
      <c r="C25" s="76"/>
      <c r="D25" s="76"/>
      <c r="E25" s="76"/>
    </row>
    <row r="26" spans="1:5" ht="21">
      <c r="A26" s="78" t="s">
        <v>64</v>
      </c>
      <c r="B26" s="78"/>
      <c r="C26" s="78"/>
      <c r="D26" s="78"/>
      <c r="E26" s="78"/>
    </row>
    <row r="27" spans="1:7" ht="25.5" customHeight="1">
      <c r="A27" s="79"/>
      <c r="B27" s="79"/>
      <c r="C27" s="79"/>
      <c r="D27" s="79"/>
      <c r="E27" s="79"/>
      <c r="F27" s="79"/>
      <c r="G27" s="80"/>
    </row>
    <row r="28" spans="1:7" ht="25.5" customHeight="1">
      <c r="A28" s="79"/>
      <c r="B28" s="79"/>
      <c r="C28" s="79"/>
      <c r="D28" s="79"/>
      <c r="E28" s="79"/>
      <c r="F28" s="79"/>
      <c r="G28" s="80"/>
    </row>
  </sheetData>
  <sheetProtection/>
  <mergeCells count="4">
    <mergeCell ref="A2:F2"/>
    <mergeCell ref="A3:F3"/>
    <mergeCell ref="A4:F4"/>
    <mergeCell ref="A24:F24"/>
  </mergeCells>
  <printOptions/>
  <pageMargins left="0.59" right="0" top="0.69" bottom="0.7" header="0.36" footer="0.31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22">
      <selection activeCell="K26" sqref="K26"/>
    </sheetView>
  </sheetViews>
  <sheetFormatPr defaultColWidth="9.140625" defaultRowHeight="19.5" customHeight="1"/>
  <cols>
    <col min="6" max="6" width="14.00390625" style="0" bestFit="1" customWidth="1"/>
    <col min="7" max="7" width="1.57421875" style="0" customWidth="1"/>
    <col min="11" max="11" width="10.140625" style="0" customWidth="1"/>
    <col min="14" max="14" width="14.00390625" style="0" bestFit="1" customWidth="1"/>
  </cols>
  <sheetData>
    <row r="1" spans="1:14" ht="19.5" customHeight="1">
      <c r="A1" s="107" t="s">
        <v>31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9.5" customHeight="1">
      <c r="A2" s="107" t="s">
        <v>18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9.5" customHeight="1">
      <c r="A3" s="107" t="s">
        <v>38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5" spans="1:14" ht="19.5" customHeight="1">
      <c r="A5" s="104" t="s">
        <v>19</v>
      </c>
      <c r="B5" s="105"/>
      <c r="C5" s="105"/>
      <c r="D5" s="105"/>
      <c r="E5" s="105"/>
      <c r="F5" s="105"/>
      <c r="G5" s="5"/>
      <c r="H5" s="104" t="s">
        <v>20</v>
      </c>
      <c r="I5" s="105"/>
      <c r="J5" s="105"/>
      <c r="K5" s="105"/>
      <c r="L5" s="105"/>
      <c r="M5" s="105"/>
      <c r="N5" s="106"/>
    </row>
    <row r="6" spans="1:14" ht="19.5" customHeight="1">
      <c r="A6" s="6" t="s">
        <v>21</v>
      </c>
      <c r="B6" s="7"/>
      <c r="C6" s="7"/>
      <c r="D6" s="7"/>
      <c r="E6" s="7"/>
      <c r="F6" s="3">
        <v>18519332</v>
      </c>
      <c r="G6" s="8"/>
      <c r="H6" s="6" t="s">
        <v>27</v>
      </c>
      <c r="I6" s="7"/>
      <c r="J6" s="7"/>
      <c r="K6" s="7"/>
      <c r="L6" s="7"/>
      <c r="M6" s="7"/>
      <c r="N6" s="11">
        <v>18519332</v>
      </c>
    </row>
    <row r="7" spans="1:14" ht="19.5" customHeight="1">
      <c r="A7" s="6" t="s">
        <v>22</v>
      </c>
      <c r="B7" s="7"/>
      <c r="C7" s="7"/>
      <c r="D7" s="7"/>
      <c r="E7" s="7"/>
      <c r="F7" s="9">
        <v>1443451.48</v>
      </c>
      <c r="G7" s="8"/>
      <c r="H7" s="6" t="s">
        <v>28</v>
      </c>
      <c r="I7" s="7"/>
      <c r="J7" s="7"/>
      <c r="K7" s="7"/>
      <c r="L7" s="7"/>
      <c r="M7" s="7"/>
      <c r="N7" s="12">
        <v>25208567.77</v>
      </c>
    </row>
    <row r="8" spans="1:14" ht="19.5" customHeight="1">
      <c r="A8" s="6" t="s">
        <v>23</v>
      </c>
      <c r="B8" s="7"/>
      <c r="C8" s="7"/>
      <c r="D8" s="7"/>
      <c r="E8" s="7"/>
      <c r="F8" s="9">
        <v>6421822.44</v>
      </c>
      <c r="G8" s="8"/>
      <c r="H8" s="6" t="s">
        <v>29</v>
      </c>
      <c r="I8" s="7"/>
      <c r="J8" s="7"/>
      <c r="K8" s="7"/>
      <c r="L8" s="7"/>
      <c r="M8" s="7"/>
      <c r="N8" s="12">
        <v>15000</v>
      </c>
    </row>
    <row r="9" spans="1:14" ht="19.5" customHeight="1">
      <c r="A9" s="6" t="s">
        <v>24</v>
      </c>
      <c r="B9" s="7"/>
      <c r="C9" s="7"/>
      <c r="D9" s="7"/>
      <c r="E9" s="7"/>
      <c r="F9" s="9">
        <v>512121.9</v>
      </c>
      <c r="G9" s="8"/>
      <c r="H9" s="6" t="s">
        <v>30</v>
      </c>
      <c r="I9" s="7"/>
      <c r="J9" s="7"/>
      <c r="K9" s="7"/>
      <c r="L9" s="7"/>
      <c r="M9" s="7"/>
      <c r="N9" s="12">
        <v>58262</v>
      </c>
    </row>
    <row r="10" spans="1:14" ht="19.5" customHeight="1">
      <c r="A10" s="6" t="s">
        <v>25</v>
      </c>
      <c r="B10" s="7"/>
      <c r="C10" s="7"/>
      <c r="D10" s="7"/>
      <c r="E10" s="7"/>
      <c r="F10" s="9">
        <v>3686903.66</v>
      </c>
      <c r="G10" s="8"/>
      <c r="H10" s="6"/>
      <c r="I10" s="7"/>
      <c r="J10" s="7"/>
      <c r="K10" s="7"/>
      <c r="L10" s="7"/>
      <c r="M10" s="7"/>
      <c r="N10" s="8"/>
    </row>
    <row r="11" spans="1:14" ht="19.5" customHeight="1">
      <c r="A11" s="6" t="s">
        <v>26</v>
      </c>
      <c r="B11" s="7"/>
      <c r="C11" s="7"/>
      <c r="D11" s="7"/>
      <c r="E11" s="7"/>
      <c r="F11" s="3">
        <v>13217530.29</v>
      </c>
      <c r="G11" s="8"/>
      <c r="H11" s="6"/>
      <c r="I11" s="7"/>
      <c r="J11" s="7"/>
      <c r="K11" s="7"/>
      <c r="L11" s="7"/>
      <c r="M11" s="7"/>
      <c r="N11" s="10"/>
    </row>
    <row r="12" spans="1:14" ht="19.5" customHeight="1" thickBot="1">
      <c r="A12" s="6"/>
      <c r="B12" s="7"/>
      <c r="C12" s="7"/>
      <c r="D12" s="7"/>
      <c r="E12" s="7"/>
      <c r="F12" s="4">
        <f>SUM(F7:F11)</f>
        <v>25281829.77</v>
      </c>
      <c r="G12" s="8"/>
      <c r="H12" s="6"/>
      <c r="I12" s="7"/>
      <c r="J12" s="7"/>
      <c r="K12" s="7"/>
      <c r="L12" s="7"/>
      <c r="M12" s="7"/>
      <c r="N12" s="13">
        <f>SUM(N7:N11)</f>
        <v>25281829.77</v>
      </c>
    </row>
    <row r="13" spans="1:14" ht="19.5" customHeight="1" thickTop="1">
      <c r="A13" s="6"/>
      <c r="B13" s="7"/>
      <c r="C13" s="7"/>
      <c r="D13" s="7"/>
      <c r="E13" s="7"/>
      <c r="F13" s="7"/>
      <c r="G13" s="8"/>
      <c r="H13" s="6"/>
      <c r="I13" s="7"/>
      <c r="J13" s="7"/>
      <c r="K13" s="7"/>
      <c r="L13" s="7"/>
      <c r="M13" s="7"/>
      <c r="N13" s="8"/>
    </row>
    <row r="14" spans="1:14" ht="19.5" customHeight="1">
      <c r="A14" s="6"/>
      <c r="B14" s="7"/>
      <c r="C14" s="7"/>
      <c r="D14" s="7"/>
      <c r="E14" s="7"/>
      <c r="F14" s="7"/>
      <c r="G14" s="8"/>
      <c r="H14" s="6"/>
      <c r="I14" s="7"/>
      <c r="J14" s="7"/>
      <c r="K14" s="7"/>
      <c r="L14" s="7"/>
      <c r="M14" s="7"/>
      <c r="N14" s="8"/>
    </row>
    <row r="15" spans="1:14" ht="19.5" customHeight="1">
      <c r="A15" s="6"/>
      <c r="B15" s="7"/>
      <c r="C15" s="7"/>
      <c r="D15" s="7"/>
      <c r="E15" s="7"/>
      <c r="F15" s="7"/>
      <c r="G15" s="8"/>
      <c r="H15" s="6"/>
      <c r="I15" s="7"/>
      <c r="J15" s="7"/>
      <c r="K15" s="9"/>
      <c r="L15" s="7"/>
      <c r="M15" s="7"/>
      <c r="N15" s="8"/>
    </row>
    <row r="16" spans="1:14" ht="19.5" customHeight="1">
      <c r="A16" s="6"/>
      <c r="B16" s="7"/>
      <c r="C16" s="7"/>
      <c r="D16" s="7"/>
      <c r="E16" s="7"/>
      <c r="F16" s="7"/>
      <c r="G16" s="8"/>
      <c r="H16" s="6"/>
      <c r="I16" s="7"/>
      <c r="J16" s="7"/>
      <c r="K16" s="7"/>
      <c r="L16" s="7"/>
      <c r="M16" s="7"/>
      <c r="N16" s="8"/>
    </row>
    <row r="17" spans="1:14" ht="19.5" customHeight="1">
      <c r="A17" s="6"/>
      <c r="B17" s="7"/>
      <c r="C17" s="7"/>
      <c r="D17" s="7"/>
      <c r="E17" s="7"/>
      <c r="F17" s="7"/>
      <c r="G17" s="8"/>
      <c r="H17" s="6"/>
      <c r="I17" s="7"/>
      <c r="J17" s="7"/>
      <c r="K17" s="7"/>
      <c r="L17" s="7"/>
      <c r="M17" s="7"/>
      <c r="N17" s="8"/>
    </row>
    <row r="18" spans="1:14" ht="19.5" customHeight="1">
      <c r="A18" s="6"/>
      <c r="B18" s="7"/>
      <c r="C18" s="7"/>
      <c r="D18" s="7"/>
      <c r="E18" s="7"/>
      <c r="F18" s="7"/>
      <c r="G18" s="8"/>
      <c r="H18" s="6"/>
      <c r="I18" s="7"/>
      <c r="J18" s="7"/>
      <c r="K18" s="7"/>
      <c r="L18" s="7"/>
      <c r="M18" s="7"/>
      <c r="N18" s="8"/>
    </row>
    <row r="19" spans="1:14" ht="19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9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9.5" customHeight="1">
      <c r="A21" s="7" t="s">
        <v>32</v>
      </c>
      <c r="B21" s="7"/>
      <c r="C21" s="7"/>
      <c r="D21" s="7"/>
      <c r="E21" s="7"/>
      <c r="F21" s="7" t="s">
        <v>35</v>
      </c>
      <c r="G21" s="7"/>
      <c r="H21" s="7"/>
      <c r="I21" s="7"/>
      <c r="J21" s="7"/>
      <c r="K21" s="7" t="s">
        <v>35</v>
      </c>
      <c r="L21" s="7"/>
      <c r="M21" s="7"/>
      <c r="N21" s="7"/>
    </row>
    <row r="22" spans="1:11" ht="19.5" customHeight="1">
      <c r="A22" t="s">
        <v>33</v>
      </c>
      <c r="F22" t="s">
        <v>36</v>
      </c>
      <c r="K22" t="s">
        <v>39</v>
      </c>
    </row>
    <row r="23" spans="1:11" ht="19.5" customHeight="1">
      <c r="A23" t="s">
        <v>34</v>
      </c>
      <c r="F23" t="s">
        <v>37</v>
      </c>
      <c r="K23" t="s">
        <v>40</v>
      </c>
    </row>
  </sheetData>
  <sheetProtection/>
  <mergeCells count="5">
    <mergeCell ref="A5:F5"/>
    <mergeCell ref="H5:N5"/>
    <mergeCell ref="A2:N2"/>
    <mergeCell ref="A1:N1"/>
    <mergeCell ref="A3:N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egg.co.,ltd.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Handy</cp:lastModifiedBy>
  <cp:lastPrinted>2014-10-20T03:43:17Z</cp:lastPrinted>
  <dcterms:created xsi:type="dcterms:W3CDTF">2006-04-24T10:03:35Z</dcterms:created>
  <dcterms:modified xsi:type="dcterms:W3CDTF">2014-10-20T04:23:49Z</dcterms:modified>
  <cp:category/>
  <cp:version/>
  <cp:contentType/>
  <cp:contentStatus/>
</cp:coreProperties>
</file>